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zurmsd01\DFS\GroupsLifeAct\actuary\PRODDEV\Risk Product Update 2024\TPD\"/>
    </mc:Choice>
  </mc:AlternateContent>
  <xr:revisionPtr revIDLastSave="0" documentId="13_ncr:1_{8B366221-6554-49CD-B41E-0E80427DC5C8}" xr6:coauthVersionLast="47" xr6:coauthVersionMax="47" xr10:uidLastSave="{00000000-0000-0000-0000-000000000000}"/>
  <bookViews>
    <workbookView xWindow="28680" yWindow="-120" windowWidth="29040" windowHeight="15840" xr2:uid="{D863A17F-52FF-43A0-B095-A8E52CB5B3D5}"/>
  </bookViews>
  <sheets>
    <sheet name="ZAL" sheetId="1" r:id="rId1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18" i="1"/>
  <c r="L26" i="1" l="1"/>
  <c r="B7" i="1"/>
  <c r="B8" i="1" s="1"/>
  <c r="B25" i="1" s="1"/>
  <c r="B33" i="1"/>
  <c r="B26" i="1" l="1"/>
  <c r="M26" i="1" l="1"/>
  <c r="L28" i="1" s="1"/>
  <c r="B28" i="1" s="1"/>
  <c r="B29" i="1" s="1"/>
</calcChain>
</file>

<file path=xl/sharedStrings.xml><?xml version="1.0" encoding="utf-8"?>
<sst xmlns="http://schemas.openxmlformats.org/spreadsheetml/2006/main" count="50" uniqueCount="42">
  <si>
    <t>All for personal covers only</t>
  </si>
  <si>
    <t>Comments</t>
  </si>
  <si>
    <t>Derived income to age 65:</t>
  </si>
  <si>
    <t>2 years</t>
  </si>
  <si>
    <t>To Age 65</t>
  </si>
  <si>
    <t>Benefit Period:</t>
  </si>
  <si>
    <t>Waiting period</t>
  </si>
  <si>
    <t>1 year</t>
  </si>
  <si>
    <t>30 days</t>
  </si>
  <si>
    <t>Total to expiry</t>
  </si>
  <si>
    <t>60 days</t>
  </si>
  <si>
    <t>90 days</t>
  </si>
  <si>
    <t>Benefit period:</t>
  </si>
  <si>
    <t>Insured amount</t>
  </si>
  <si>
    <t>Action:</t>
  </si>
  <si>
    <t>Today</t>
  </si>
  <si>
    <t>Annual income (incl. Super):</t>
  </si>
  <si>
    <t>Years remaining to age 65:</t>
  </si>
  <si>
    <t>Minimum</t>
  </si>
  <si>
    <t>Maximum</t>
  </si>
  <si>
    <t>Customer date of birth (dd/mm/yyyy):</t>
  </si>
  <si>
    <r>
      <t xml:space="preserve">simplify duration to be based on current age </t>
    </r>
    <r>
      <rPr>
        <sz val="9"/>
        <color rgb="FFFF00FF"/>
        <rFont val="Arial"/>
        <family val="2"/>
      </rPr>
      <t>(done)</t>
    </r>
  </si>
  <si>
    <r>
      <t xml:space="preserve">income to specify: excl super </t>
    </r>
    <r>
      <rPr>
        <sz val="9"/>
        <color rgb="FFFF00FF"/>
        <rFont val="Arial"/>
        <family val="2"/>
      </rPr>
      <t>(included in label)</t>
    </r>
  </si>
  <si>
    <r>
      <t xml:space="preserve">add row for super </t>
    </r>
    <r>
      <rPr>
        <sz val="9"/>
        <color rgb="FFFF00FF"/>
        <rFont val="Arial"/>
        <family val="2"/>
      </rPr>
      <t>(Not necessary, as in income label)</t>
    </r>
  </si>
  <si>
    <r>
      <t xml:space="preserve">lifetime income to include both  </t>
    </r>
    <r>
      <rPr>
        <sz val="9"/>
        <color rgb="FFFF00FF"/>
        <rFont val="Arial"/>
        <family val="2"/>
      </rPr>
      <t>(done, as in income label)</t>
    </r>
  </si>
  <si>
    <r>
      <t xml:space="preserve">Proposed TPD </t>
    </r>
    <r>
      <rPr>
        <i/>
        <sz val="9"/>
        <color theme="1"/>
        <rFont val="Arial"/>
        <family val="2"/>
      </rPr>
      <t>(personal only; do not include business TPD)</t>
    </r>
    <r>
      <rPr>
        <sz val="9"/>
        <color theme="1"/>
        <rFont val="Arial"/>
        <family val="2"/>
      </rPr>
      <t>:</t>
    </r>
  </si>
  <si>
    <r>
      <t xml:space="preserve">Retained TPD </t>
    </r>
    <r>
      <rPr>
        <i/>
        <sz val="9"/>
        <color theme="1"/>
        <rFont val="Arial"/>
        <family val="2"/>
      </rPr>
      <t>(personal only; do not include business TPD)</t>
    </r>
    <r>
      <rPr>
        <sz val="9"/>
        <color theme="1"/>
        <rFont val="Arial"/>
        <family val="2"/>
      </rPr>
      <t>:</t>
    </r>
  </si>
  <si>
    <r>
      <t>Proposed monthly IP (</t>
    </r>
    <r>
      <rPr>
        <i/>
        <sz val="9"/>
        <color theme="1"/>
        <rFont val="Arial"/>
        <family val="2"/>
      </rPr>
      <t>incuding any Super Contribution Option</t>
    </r>
    <r>
      <rPr>
        <sz val="9"/>
        <color theme="1"/>
        <rFont val="Arial"/>
        <family val="2"/>
      </rPr>
      <t>)</t>
    </r>
  </si>
  <si>
    <r>
      <t xml:space="preserve">add row for IP super contribution option </t>
    </r>
    <r>
      <rPr>
        <sz val="9"/>
        <color rgb="FFFF00FF"/>
        <rFont val="Arial"/>
        <family val="2"/>
      </rPr>
      <t>(in label)</t>
    </r>
  </si>
  <si>
    <r>
      <t xml:space="preserve">leave this based on future available IP payments as at application date (a bit inconsistent with income but in customer's favour)  </t>
    </r>
    <r>
      <rPr>
        <sz val="9"/>
        <color rgb="FFFF00FF"/>
        <rFont val="Arial"/>
        <family val="2"/>
      </rPr>
      <t>(not sure if this is desirable)</t>
    </r>
  </si>
  <si>
    <r>
      <t>Retained monthly IP (</t>
    </r>
    <r>
      <rPr>
        <i/>
        <sz val="9"/>
        <color theme="1"/>
        <rFont val="Arial"/>
        <family val="2"/>
      </rPr>
      <t>incuding any Super Contribution Option</t>
    </r>
    <r>
      <rPr>
        <sz val="9"/>
        <color theme="1"/>
        <rFont val="Arial"/>
        <family val="2"/>
      </rPr>
      <t>)</t>
    </r>
  </si>
  <si>
    <r>
      <t xml:space="preserve">(add in super)  </t>
    </r>
    <r>
      <rPr>
        <sz val="9"/>
        <color rgb="FFFF00FF"/>
        <rFont val="Arial"/>
        <family val="2"/>
      </rPr>
      <t>(done, in label)</t>
    </r>
  </si>
  <si>
    <r>
      <t xml:space="preserve">(add in super contributions options)  </t>
    </r>
    <r>
      <rPr>
        <sz val="9"/>
        <color rgb="FFFF00FF"/>
        <rFont val="Arial"/>
        <family val="2"/>
      </rPr>
      <t>(done, in label)</t>
    </r>
  </si>
  <si>
    <r>
      <t xml:space="preserve">(changed the message away from numbers to explanatory words)  </t>
    </r>
    <r>
      <rPr>
        <sz val="9"/>
        <color rgb="FFFF00FF"/>
        <rFont val="Arial"/>
        <family val="2"/>
      </rPr>
      <t>(done)</t>
    </r>
  </si>
  <si>
    <r>
      <t xml:space="preserve">++ add requirement to tech spec to capture details of existing IP cover where the customer is applying for over $3m of TPD  </t>
    </r>
    <r>
      <rPr>
        <sz val="9"/>
        <color rgb="FFFF00FF"/>
        <rFont val="Arial"/>
        <family val="2"/>
      </rPr>
      <t>(if this is an adviser tool, not sure how this is going to be done without something like VPMS.  Also, how is this at all possible for external IP cover)</t>
    </r>
  </si>
  <si>
    <t xml:space="preserve">TPD Personal Cover Limits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</si>
  <si>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</si>
  <si>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Income to retirement</t>
  </si>
  <si>
    <t>Income to retirement vs insured amount</t>
  </si>
  <si>
    <t>5 years</t>
  </si>
  <si>
    <t>PDR number</t>
  </si>
  <si>
    <t>JFUU-021914-2024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</si>
</sst>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rgb="FFFF00FF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28"/>
      <color theme="0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E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67A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/>
    <xf numFmtId="14" fontId="2" fillId="3" borderId="0" xfId="0" applyNumberFormat="1" applyFont="1" applyFill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165" fontId="2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/>
    <xf numFmtId="165" fontId="6" fillId="3" borderId="9" xfId="0" applyNumberFormat="1" applyFont="1" applyFill="1" applyBorder="1" applyAlignment="1">
      <alignment horizontal="center"/>
    </xf>
    <xf numFmtId="0" fontId="6" fillId="3" borderId="8" xfId="0" applyFont="1" applyFill="1" applyBorder="1"/>
    <xf numFmtId="165" fontId="6" fillId="3" borderId="1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Alignment="1">
      <alignment wrapText="1"/>
    </xf>
    <xf numFmtId="0" fontId="2" fillId="3" borderId="0" xfId="0" quotePrefix="1" applyFont="1" applyFill="1"/>
    <xf numFmtId="0" fontId="7" fillId="4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165" fontId="9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 2" xfId="1" xr:uid="{8580F5A6-88BD-4F01-821C-64D4525C6B40}"/>
  </cellStyles>
  <dxfs count="0"/>
  <tableStyles count="0" defaultTableStyle="TableStyleMedium2" defaultPivotStyle="PivotStyleLight16"/>
  <colors>
    <mruColors>
      <color rgb="FF739600"/>
      <color rgb="FF2167AE"/>
      <color rgb="FFC1CDCA"/>
      <color rgb="FFDDE4E2"/>
      <color rgb="FFC5D5AF"/>
      <color rgb="FFD9E4CB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1090031</xdr:colOff>
      <xdr:row>0</xdr:row>
      <xdr:rowOff>0</xdr:rowOff>
    </xdr:from>
    <xdr:to>
      <xdr:col>1</xdr:col>
      <xdr:colOff>3360156</xdr:colOff>
      <xdr:row>1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D334E4-67B2-43F1-92FD-089AA1C5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340" y="0"/>
          <a:ext cx="2266950" cy="90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A92FAC1-A13E-414D-867F-1851BDE035E2}">
  <we:reference id="7d1f3a8f-41c6-44fc-af1b-2dc83f07c4ce" version="1.0.0.4" store="EXCatalog" storeType="EXCatalog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1B6D-6085-4B08-9860-AC1D86DD47C0}">
  <dimension ref="A1:O35"/>
  <sheetViews>
    <sheetView tabSelected="1" zoomScale="113" workbookViewId="0">
      <selection activeCell="B4" sqref="B4"/>
    </sheetView>
  </sheetViews>
  <sheetFormatPr defaultColWidth="9.1796875" defaultRowHeight="11.5" x14ac:dyDescent="0.25"/>
  <cols>
    <col min="1" max="1" width="53.453125" style="2" customWidth="1"/>
    <col min="2" max="2" width="52" style="1" customWidth="1"/>
    <col min="3" max="3" width="2.54296875" style="2" customWidth="1"/>
    <col min="4" max="6" width="9.1796875" style="2" hidden="1" customWidth="1"/>
    <col min="7" max="7" width="10.7265625" style="2" hidden="1" customWidth="1"/>
    <col min="8" max="10" width="9.1796875" style="2" hidden="1" customWidth="1"/>
    <col min="11" max="12" width="11" style="2" hidden="1" customWidth="1"/>
    <col min="13" max="13" width="11.81640625" style="2" hidden="1" customWidth="1"/>
    <col min="14" max="14" width="10.1796875" style="2" customWidth="1"/>
    <col min="15" max="16384" width="9.1796875" style="2"/>
  </cols>
  <sheetData>
    <row r="1" spans="1:12" ht="64.5" customHeight="1" x14ac:dyDescent="0.25">
      <c r="A1" s="32" t="s">
        <v>35</v>
      </c>
      <c r="B1" s="33"/>
      <c r="D1" s="3" t="s">
        <v>0</v>
      </c>
    </row>
    <row r="2" spans="1:12" x14ac:dyDescent="0.25">
      <c r="D2" s="3" t="s">
        <v>1</v>
      </c>
    </row>
    <row r="4" spans="1:12" x14ac:dyDescent="0.25">
      <c r="A4" s="29" t="s">
        <v>20</v>
      </c>
      <c r="B4" s="11">
        <v>32143</v>
      </c>
    </row>
    <row r="5" spans="1:12" x14ac:dyDescent="0.25">
      <c r="A5" s="19"/>
      <c r="B5" s="28"/>
      <c r="D5" s="4" t="s">
        <v>21</v>
      </c>
    </row>
    <row r="6" spans="1:12" x14ac:dyDescent="0.25">
      <c r="A6" s="18" t="s">
        <v>16</v>
      </c>
      <c r="B6" s="8"/>
      <c r="D6" s="2" t="s">
        <v>22</v>
      </c>
    </row>
    <row r="7" spans="1:12" x14ac:dyDescent="0.25">
      <c r="A7" s="19" t="s">
        <v>17</v>
      </c>
      <c r="B7" s="9">
        <f ca="1">IFERROR(65-(TRUNC(YEARFRAC(B4,TODAY()))),"")</f>
        <v>29</v>
      </c>
      <c r="D7" s="2" t="s">
        <v>23</v>
      </c>
    </row>
    <row r="8" spans="1:12" x14ac:dyDescent="0.25">
      <c r="A8" s="21" t="s">
        <v>2</v>
      </c>
      <c r="B8" s="10">
        <f ca="1">IF(B7="","",B6*B7)</f>
        <v>0</v>
      </c>
      <c r="D8" s="2" t="s">
        <v>24</v>
      </c>
    </row>
    <row r="9" spans="1:12" x14ac:dyDescent="0.25">
      <c r="B9" s="5"/>
    </row>
    <row r="11" spans="1:12" ht="12" x14ac:dyDescent="0.3">
      <c r="A11" s="18" t="s">
        <v>25</v>
      </c>
      <c r="B11" s="22"/>
    </row>
    <row r="12" spans="1:12" x14ac:dyDescent="0.25">
      <c r="A12" s="19"/>
      <c r="B12" s="20"/>
      <c r="L12" s="2" t="s">
        <v>3</v>
      </c>
    </row>
    <row r="13" spans="1:12" ht="12" x14ac:dyDescent="0.3">
      <c r="A13" s="21" t="s">
        <v>26</v>
      </c>
      <c r="B13" s="22">
        <v>0</v>
      </c>
      <c r="L13" s="2" t="s">
        <v>39</v>
      </c>
    </row>
    <row r="14" spans="1:12" x14ac:dyDescent="0.25">
      <c r="L14" s="2" t="s">
        <v>4</v>
      </c>
    </row>
    <row r="15" spans="1:12" ht="12" x14ac:dyDescent="0.3">
      <c r="A15" s="18" t="s">
        <v>27</v>
      </c>
      <c r="B15" s="8">
        <v>2000</v>
      </c>
      <c r="D15" s="2" t="s">
        <v>28</v>
      </c>
    </row>
    <row r="16" spans="1:12" x14ac:dyDescent="0.25">
      <c r="A16" s="19" t="s">
        <v>5</v>
      </c>
      <c r="B16" s="13" t="s">
        <v>39</v>
      </c>
    </row>
    <row r="17" spans="1:15" x14ac:dyDescent="0.25">
      <c r="A17" s="19" t="s">
        <v>6</v>
      </c>
      <c r="B17" s="14" t="s">
        <v>11</v>
      </c>
      <c r="L17" s="2" t="s">
        <v>8</v>
      </c>
    </row>
    <row r="18" spans="1:15" x14ac:dyDescent="0.25">
      <c r="A18" s="19" t="s">
        <v>9</v>
      </c>
      <c r="B18" s="12">
        <f ca="1">IF(OR(B15="",B15=0),"$0",IF(OR(B16="",B17=""),"Require BP &amp; WP to calculate",IF(AND(B16="To Age 65",B17="30 days"),YEARFRAC(TODAY(),DATE(YEAR($B$4)+65,MONTH($B$4),DAY($B$4)))*12*B15-B15,IF(AND(B16="To Age 65",B17="60 days"),YEARFRAC(TODAY(),DATE(YEAR($B$4)+65,MONTH($B$4),DAY($B$4)))*12*B15-(2*B15),IF(AND(B16="To Age 65",B17="90 days"),YEARFRAC(TODAY(),DATE(YEAR($B$4)+65,MONTH($B$4),DAY($B$4)))*12*B15-(3*B15),IF(AND(B16="To Age 65",B17="1 year"),YEARFRAC(TODAY(),DATE(YEAR($B$4)+65,MONTH($B$4),DAY($B$4)))*12*B15-(12*B15),IF(AND(B16="To Age 65",B17="2 years"),YEARFRAC(TODAY(),DATE(YEAR($B$4)+65,MONTH($B$4),DAY($B$4)))*12*B15-(24*B15),IF(B16="2 years",24*B15,IF(B16="5 years",B15*60,"Error, please contact Zurich")))))))))</f>
        <v>120000</v>
      </c>
      <c r="D18" s="2" t="s">
        <v>29</v>
      </c>
      <c r="L18" s="2" t="s">
        <v>10</v>
      </c>
    </row>
    <row r="19" spans="1:15" x14ac:dyDescent="0.25">
      <c r="A19" s="19"/>
      <c r="B19" s="20"/>
      <c r="L19" s="2" t="s">
        <v>11</v>
      </c>
    </row>
    <row r="20" spans="1:15" ht="12" x14ac:dyDescent="0.3">
      <c r="A20" s="19" t="s">
        <v>30</v>
      </c>
      <c r="B20" s="8">
        <v>1000</v>
      </c>
      <c r="D20" s="2" t="s">
        <v>28</v>
      </c>
      <c r="L20" s="2" t="s">
        <v>7</v>
      </c>
    </row>
    <row r="21" spans="1:15" x14ac:dyDescent="0.25">
      <c r="A21" s="19" t="s">
        <v>12</v>
      </c>
      <c r="B21" s="15" t="s">
        <v>39</v>
      </c>
      <c r="L21" s="2" t="s">
        <v>3</v>
      </c>
    </row>
    <row r="22" spans="1:15" x14ac:dyDescent="0.25">
      <c r="A22" s="19" t="s">
        <v>6</v>
      </c>
      <c r="B22" s="16" t="s">
        <v>7</v>
      </c>
    </row>
    <row r="23" spans="1:15" x14ac:dyDescent="0.25">
      <c r="A23" s="21" t="s">
        <v>9</v>
      </c>
      <c r="B23" s="10">
        <f ca="1">IF(OR(B20="",B20=0),"$0",IF(OR(B21="",B22=""),"Require BP &amp; WP to calculate",IF(AND(B21="To Age 65",B22="30 days"),YEARFRAC(TODAY(),DATE(YEAR($B$4)+65,MONTH($B$4),DAY($B$4)))*12*B20-B20,IF(AND(B21="To Age 65",B22="60 days"),YEARFRAC(TODAY(),DATE(YEAR($B$4)+65,MONTH($B$4),DAY($B$4)))*12*B20-(2*B20),IF(AND(B21="To Age 65",B22="90 days"),YEARFRAC(TODAY(),DATE(YEAR($B$4)+65,MONTH($B$4),DAY($B$4)))*12*B20-(3*B20),IF(AND(B21="To Age 65",B22="1 year"),YEARFRAC(TODAY(),DATE(YEAR($B$4)+65,MONTH($B$4),DAY($B$4)))*12*B20-(12*B20),IF(AND(B21="To Age 65",B22="2 years"),YEARFRAC(TODAY(),DATE(YEAR($B$4)+65,MONTH($B$4),DAY($B$4)))*12*B20-(24*B20),IF(B21="2 years",24*B20,IF(B21="5 years",B20*60,"Error, please contact Zurich")))))))))</f>
        <v>60000</v>
      </c>
    </row>
    <row r="25" spans="1:15" x14ac:dyDescent="0.25">
      <c r="A25" s="23" t="s">
        <v>37</v>
      </c>
      <c r="B25" s="24">
        <f ca="1">B8</f>
        <v>0</v>
      </c>
      <c r="D25" s="2" t="s">
        <v>31</v>
      </c>
      <c r="L25" s="2" t="s">
        <v>18</v>
      </c>
      <c r="M25" s="2" t="s">
        <v>19</v>
      </c>
    </row>
    <row r="26" spans="1:15" x14ac:dyDescent="0.25">
      <c r="A26" s="25" t="s">
        <v>13</v>
      </c>
      <c r="B26" s="26">
        <f ca="1">IFERROR(B11+B13+B18+B23,"Waiting for information above")</f>
        <v>180000</v>
      </c>
      <c r="D26" s="2" t="s">
        <v>32</v>
      </c>
      <c r="L26" s="6">
        <f>IF((3000000-B13-B11)&lt;0,3000000-B13,B11)</f>
        <v>0</v>
      </c>
      <c r="M26" s="6">
        <f ca="1">(B11-(B26-B25))</f>
        <v>-180000</v>
      </c>
      <c r="O26" s="2" t="s">
        <v>36</v>
      </c>
    </row>
    <row r="27" spans="1:15" x14ac:dyDescent="0.25">
      <c r="B27" s="5"/>
    </row>
    <row r="28" spans="1:15" ht="41.25" customHeight="1" x14ac:dyDescent="0.25">
      <c r="A28" s="27" t="s">
        <v>38</v>
      </c>
      <c r="B28" s="34" t="str">
        <f ca="1">IF(ISNUMBER(B26)=FALSE,"Waiting for information above",(IF(B6="","",IF(B11=0,"Calculator is only required if TPD cover is being proposed",IF((B11+B13)&lt;3*10^6+1,"Sums insured provided are within limits",IF(AND(B26/B25&gt;1,L28&lt;=0),"The maximum permitted amount of TPD is already in place",IF(B26/B25&gt;1,"Based on the information provided, the maximum allowable new TPD cover is "&amp;"$"&amp;TEXT(L28,"#,##0"),"Sums insured provided are within limits")))))))</f>
        <v/>
      </c>
      <c r="D28" s="2" t="s">
        <v>33</v>
      </c>
      <c r="L28" s="6">
        <f ca="1">ROUND(MAX(L26,M26),0)</f>
        <v>0</v>
      </c>
    </row>
    <row r="29" spans="1:15" x14ac:dyDescent="0.25">
      <c r="A29" s="25" t="s">
        <v>14</v>
      </c>
      <c r="B29" s="17" t="str">
        <f ca="1">IF(OR(B18="Require BP &amp; WP to calculate",B23="Require BP &amp; WP to calculate"),"Complete all fields above",IF(B28="Complete all fields","Complete all fields",IF(B28="Calculator is only required if TPD cover is being proposed","Please add a sum insured in the 'Proposed TPD' field above",IF(B28="The maximum permitted amount of TPD is already in place","No additional TPD may be proposed",IF(B6="","",IF((B11+B13)&lt;3*10^6+1,"No action",IF(B26/B25&gt;1,"Reduce the proposed TPD","No action")))))))</f>
        <v/>
      </c>
    </row>
    <row r="30" spans="1:15" ht="12" customHeight="1" x14ac:dyDescent="0.25">
      <c r="B30" s="5"/>
      <c r="D30" s="31" t="s">
        <v>34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x14ac:dyDescent="0.2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2" hidden="1" x14ac:dyDescent="0.25">
      <c r="A33" s="2" t="s">
        <v>15</v>
      </c>
      <c r="B33" s="7">
        <f ca="1">TODAY()</f>
        <v>45406</v>
      </c>
    </row>
    <row r="34" spans="1:2" hidden="1" x14ac:dyDescent="0.25"/>
    <row r="35" spans="1:2" hidden="1" x14ac:dyDescent="0.25">
      <c r="A35" s="2" t="s">
        <v>40</v>
      </c>
      <c r="B35" s="1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B16 B21" xr:uid="{821104DE-DCE5-4391-A12C-6E0160F9CEE6}">
      <formula1>$L$11:$L$14</formula1>
    </dataValidation>
    <dataValidation type="list" allowBlank="1" showInputMessage="1" showErrorMessage="1" sqref="B17 B22" xr:uid="{D67CBF8A-A862-4BDD-83B8-F569ED3FA2C4}">
      <formula1>$L$17:$L$21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Kirby</dc:creator>
  <cp:keywords/>
  <dc:description/>
  <cp:lastModifiedBy>Alison Gui</cp:lastModifiedBy>
  <cp:revision/>
  <dcterms:created xsi:type="dcterms:W3CDTF">2023-08-17T23:28:40Z</dcterms:created>
  <dcterms:modified xsi:type="dcterms:W3CDTF">2024-04-24T04:27:58Z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08b290-b006-413f-9542-0309e6b54b36_Enabled">
    <vt:lpwstr>true</vt:lpwstr>
  </property>
  <property fmtid="{D5CDD505-2E9C-101B-9397-08002B2CF9AE}" pid="3" name="MSIP_Label_4708b290-b006-413f-9542-0309e6b54b36_SetDate">
    <vt:lpwstr>2024-04-10T01:46:03Z</vt:lpwstr>
  </property>
  <property fmtid="{D5CDD505-2E9C-101B-9397-08002B2CF9AE}" pid="4" name="MSIP_Label_4708b290-b006-413f-9542-0309e6b54b36_Method">
    <vt:lpwstr>Privileged</vt:lpwstr>
  </property>
  <property fmtid="{D5CDD505-2E9C-101B-9397-08002B2CF9AE}" pid="5" name="MSIP_Label_4708b290-b006-413f-9542-0309e6b54b36_Name">
    <vt:lpwstr>4708b290-b006-413f-9542-0309e6b54b36</vt:lpwstr>
  </property>
  <property fmtid="{D5CDD505-2E9C-101B-9397-08002B2CF9AE}" pid="6" name="MSIP_Label_4708b290-b006-413f-9542-0309e6b54b36_SiteId">
    <vt:lpwstr>95d1d810-50cf-4169-8565-6bfba279a0cd</vt:lpwstr>
  </property>
  <property fmtid="{D5CDD505-2E9C-101B-9397-08002B2CF9AE}" pid="7" name="MSIP_Label_4708b290-b006-413f-9542-0309e6b54b36_ActionId">
    <vt:lpwstr>beb7fff6-0b5b-4dd1-92a3-50ed329484d3</vt:lpwstr>
  </property>
  <property fmtid="{D5CDD505-2E9C-101B-9397-08002B2CF9AE}" pid="8" name="MSIP_Label_4708b290-b006-413f-9542-0309e6b54b36_ContentBits">
    <vt:lpwstr>2</vt:lpwstr>
  </property>
</Properties>
</file>